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080" windowHeight="9795" firstSheet="1" activeTab="1"/>
  </bookViews>
  <sheets>
    <sheet name="Sheet1" sheetId="1" state="hidden" r:id="rId1"/>
    <sheet name="Calculator" sheetId="2" r:id="rId2"/>
  </sheets>
  <definedNames/>
  <calcPr fullCalcOnLoad="1"/>
</workbook>
</file>

<file path=xl/sharedStrings.xml><?xml version="1.0" encoding="utf-8"?>
<sst xmlns="http://schemas.openxmlformats.org/spreadsheetml/2006/main" count="91" uniqueCount="44">
  <si>
    <t>Holstein</t>
  </si>
  <si>
    <t>Angus</t>
  </si>
  <si>
    <t>1350 sale wt</t>
  </si>
  <si>
    <t>600 feeder wt</t>
  </si>
  <si>
    <t>1% mortality loss</t>
  </si>
  <si>
    <t>40 cents/hd/day yardage</t>
  </si>
  <si>
    <t>ration cost ~ 85 $/ton DM</t>
  </si>
  <si>
    <t>8% interest on cattle and half of other inputs</t>
  </si>
  <si>
    <t>cost per lb gain = .55</t>
  </si>
  <si>
    <t>Sale value of 90/cwt</t>
  </si>
  <si>
    <t>cost per lb gain = .62</t>
  </si>
  <si>
    <t>Sale value of 84/cwt</t>
  </si>
  <si>
    <t>400 feeder wt</t>
  </si>
  <si>
    <t>1450 sale wt</t>
  </si>
  <si>
    <t>19% increase</t>
  </si>
  <si>
    <t>Start Weight</t>
  </si>
  <si>
    <t>Finished Weight</t>
  </si>
  <si>
    <t>Maximum Price for feeder Calf</t>
  </si>
  <si>
    <t>$/lb delivered in</t>
  </si>
  <si>
    <t>ration cost ~ 125 $/ton DM</t>
  </si>
  <si>
    <t>cost per lb gain = .79</t>
  </si>
  <si>
    <t>cost per lb gain = .90</t>
  </si>
  <si>
    <t>14% increase</t>
  </si>
  <si>
    <t>13% increase</t>
  </si>
  <si>
    <t>ANGUS</t>
  </si>
  <si>
    <t>HOLSTEIN</t>
  </si>
  <si>
    <t>cost per lb gain = .95</t>
  </si>
  <si>
    <t>20% increase</t>
  </si>
  <si>
    <t>4% mortality loss</t>
  </si>
  <si>
    <t>cost per lb gain = .66</t>
  </si>
  <si>
    <t>Mortality %</t>
  </si>
  <si>
    <t>$ Cost /  lb Gain</t>
  </si>
  <si>
    <t>lbs</t>
  </si>
  <si>
    <t>Sale Value$  / CWT live</t>
  </si>
  <si>
    <t>%</t>
  </si>
  <si>
    <t>Holstein Purchase Discount</t>
  </si>
  <si>
    <t>*</t>
  </si>
  <si>
    <t>than the Angus value depending on weather and mortality</t>
  </si>
  <si>
    <t>Estimated Discount at Sale</t>
  </si>
  <si>
    <t>$/CWT - feeder calf</t>
  </si>
  <si>
    <t>$/CWT - finished steer</t>
  </si>
  <si>
    <t>due to maintenance requirements and weight gain potential.</t>
  </si>
  <si>
    <t>*This value will probably be at least 14 to 30 percent higher</t>
  </si>
  <si>
    <t>Cattle Bid Estimator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</si>
</sst>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color indexed="62"/>
      <name val="Calibri"/>
      <family val="2"/>
    </font>
    <font>
      <b/>
      <sz val="18"/>
      <color indexed="10"/>
      <name val="Calibri"/>
      <family val="2"/>
    </font>
    <font>
      <b/>
      <i/>
      <sz val="11"/>
      <color indexed="1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z val="11"/>
      <color theme="3" tint="0.39998000860214233"/>
      <name val="Calibri"/>
      <family val="2"/>
    </font>
    <font>
      <b/>
      <sz val="18"/>
      <color rgb="FFFF0000"/>
      <name val="Calibri"/>
      <family val="2"/>
    </font>
    <font>
      <b/>
      <i/>
      <sz val="11"/>
      <color rgb="FFFFFF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2" fillId="0" borderId="0" xfId="0" applyFont="1" applyBorder="1" applyAlignment="1">
      <alignment/>
    </xf>
    <xf numFmtId="0" fontId="38" fillId="0" borderId="17" xfId="0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2" fontId="0" fillId="34" borderId="18" xfId="0" applyNumberFormat="1" applyFill="1" applyBorder="1" applyAlignment="1" applyProtection="1">
      <alignment/>
      <protection/>
    </xf>
    <xf numFmtId="2" fontId="0" fillId="33" borderId="0" xfId="0" applyNumberFormat="1" applyFill="1" applyAlignment="1">
      <alignment/>
    </xf>
    <xf numFmtId="1" fontId="0" fillId="34" borderId="18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0" fontId="24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0" borderId="0" xfId="0" applyFill="1" applyAlignment="1">
      <alignment/>
    </xf>
    <xf numFmtId="2" fontId="44" fillId="33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523875</xdr:colOff>
      <xdr:row>2</xdr:row>
      <xdr:rowOff>47625</xdr:rowOff>
    </xdr:to>
    <xdr:pic>
      <xdr:nvPicPr>
        <xdr:cNvPr id="1" name="Picture 1" descr="Ibccoc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showGridLines="0" showRowColHeaders="0" zoomScalePageLayoutView="0" workbookViewId="0" topLeftCell="A1">
      <selection activeCell="E27" sqref="E27"/>
    </sheetView>
  </sheetViews>
  <sheetFormatPr defaultColWidth="9.140625" defaultRowHeight="15"/>
  <sheetData>
    <row r="1" ht="74.25" customHeight="1" thickBot="1"/>
    <row r="2" spans="2:16" ht="15.75" thickBot="1">
      <c r="B2" s="15" t="s">
        <v>1</v>
      </c>
      <c r="C2" s="3"/>
      <c r="D2" s="3"/>
      <c r="E2" s="3"/>
      <c r="F2" s="3"/>
      <c r="G2" s="15" t="s">
        <v>0</v>
      </c>
      <c r="H2" s="3"/>
      <c r="I2" s="3"/>
      <c r="J2" s="3"/>
      <c r="K2" s="3"/>
      <c r="L2" s="15" t="s">
        <v>0</v>
      </c>
      <c r="M2" s="3"/>
      <c r="N2" s="3"/>
      <c r="O2" s="3"/>
      <c r="P2" s="4"/>
    </row>
    <row r="3" spans="2:16" ht="15">
      <c r="B3" s="5" t="s">
        <v>3</v>
      </c>
      <c r="C3" s="6"/>
      <c r="D3" s="6"/>
      <c r="E3" s="6"/>
      <c r="F3" s="6"/>
      <c r="G3" s="6" t="s">
        <v>3</v>
      </c>
      <c r="H3" s="6"/>
      <c r="I3" s="6"/>
      <c r="J3" s="6"/>
      <c r="K3" s="6"/>
      <c r="L3" s="6" t="s">
        <v>12</v>
      </c>
      <c r="M3" s="6"/>
      <c r="N3" s="6"/>
      <c r="O3" s="6"/>
      <c r="P3" s="7"/>
    </row>
    <row r="4" spans="2:16" ht="15">
      <c r="B4" s="5" t="s">
        <v>2</v>
      </c>
      <c r="C4" s="6"/>
      <c r="D4" s="6"/>
      <c r="E4" s="6"/>
      <c r="F4" s="6"/>
      <c r="G4" s="6" t="s">
        <v>2</v>
      </c>
      <c r="H4" s="6"/>
      <c r="I4" s="6"/>
      <c r="J4" s="6"/>
      <c r="K4" s="6"/>
      <c r="L4" s="6" t="s">
        <v>13</v>
      </c>
      <c r="M4" s="6"/>
      <c r="N4" s="6"/>
      <c r="O4" s="6"/>
      <c r="P4" s="7"/>
    </row>
    <row r="5" spans="2:16" ht="15">
      <c r="B5" s="5" t="s">
        <v>4</v>
      </c>
      <c r="C5" s="6"/>
      <c r="D5" s="6"/>
      <c r="E5" s="6"/>
      <c r="F5" s="6"/>
      <c r="G5" s="6" t="s">
        <v>4</v>
      </c>
      <c r="H5" s="6"/>
      <c r="I5" s="6"/>
      <c r="J5" s="6"/>
      <c r="K5" s="6"/>
      <c r="L5" s="6" t="s">
        <v>28</v>
      </c>
      <c r="M5" s="6"/>
      <c r="N5" s="6"/>
      <c r="O5" s="6"/>
      <c r="P5" s="7"/>
    </row>
    <row r="6" spans="2:16" ht="15">
      <c r="B6" s="5" t="s">
        <v>5</v>
      </c>
      <c r="C6" s="6"/>
      <c r="D6" s="6"/>
      <c r="E6" s="6"/>
      <c r="F6" s="6"/>
      <c r="G6" s="6" t="s">
        <v>5</v>
      </c>
      <c r="H6" s="6"/>
      <c r="I6" s="6"/>
      <c r="J6" s="6"/>
      <c r="K6" s="6"/>
      <c r="L6" s="6" t="s">
        <v>5</v>
      </c>
      <c r="M6" s="6"/>
      <c r="N6" s="6"/>
      <c r="O6" s="6"/>
      <c r="P6" s="7"/>
    </row>
    <row r="7" spans="2:16" ht="15">
      <c r="B7" s="8" t="s">
        <v>6</v>
      </c>
      <c r="C7" s="9"/>
      <c r="D7" s="9"/>
      <c r="E7" s="9"/>
      <c r="F7" s="9"/>
      <c r="G7" s="9" t="s">
        <v>6</v>
      </c>
      <c r="H7" s="9"/>
      <c r="I7" s="9"/>
      <c r="J7" s="9"/>
      <c r="K7" s="9"/>
      <c r="L7" s="9" t="s">
        <v>6</v>
      </c>
      <c r="M7" s="9"/>
      <c r="N7" s="9"/>
      <c r="O7" s="6"/>
      <c r="P7" s="7"/>
    </row>
    <row r="8" spans="2:16" ht="15">
      <c r="B8" s="5" t="s">
        <v>7</v>
      </c>
      <c r="C8" s="6"/>
      <c r="D8" s="6"/>
      <c r="E8" s="6"/>
      <c r="F8" s="6"/>
      <c r="G8" s="6" t="s">
        <v>7</v>
      </c>
      <c r="H8" s="6"/>
      <c r="I8" s="6"/>
      <c r="J8" s="6"/>
      <c r="K8" s="6"/>
      <c r="L8" s="6" t="s">
        <v>7</v>
      </c>
      <c r="M8" s="6"/>
      <c r="N8" s="6"/>
      <c r="O8" s="6"/>
      <c r="P8" s="7"/>
    </row>
    <row r="9" spans="2:16" ht="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2:16" ht="15">
      <c r="B10" s="5" t="s">
        <v>8</v>
      </c>
      <c r="C10" s="6"/>
      <c r="D10" s="6"/>
      <c r="E10" s="6"/>
      <c r="F10" s="6"/>
      <c r="G10" s="6" t="s">
        <v>10</v>
      </c>
      <c r="H10" s="6"/>
      <c r="I10" s="6"/>
      <c r="J10" s="10" t="s">
        <v>23</v>
      </c>
      <c r="K10" s="6"/>
      <c r="L10" s="6" t="s">
        <v>29</v>
      </c>
      <c r="M10" s="6"/>
      <c r="N10" s="6"/>
      <c r="O10" s="10" t="s">
        <v>14</v>
      </c>
      <c r="P10" s="7"/>
    </row>
    <row r="11" spans="2:16" ht="15">
      <c r="B11" s="5" t="s">
        <v>9</v>
      </c>
      <c r="C11" s="6"/>
      <c r="D11" s="6"/>
      <c r="E11" s="6"/>
      <c r="F11" s="6"/>
      <c r="G11" s="6" t="s">
        <v>11</v>
      </c>
      <c r="H11" s="6"/>
      <c r="I11" s="6"/>
      <c r="J11" s="6"/>
      <c r="K11" s="6"/>
      <c r="L11" s="6" t="s">
        <v>11</v>
      </c>
      <c r="M11" s="6"/>
      <c r="N11" s="6"/>
      <c r="O11" s="6"/>
      <c r="P11" s="7"/>
    </row>
    <row r="12" spans="2:16" ht="15">
      <c r="B12" s="5"/>
      <c r="C12" s="6"/>
      <c r="D12" s="6"/>
      <c r="E12" s="6"/>
      <c r="F12" s="6"/>
      <c r="G12" s="14"/>
      <c r="H12" s="6"/>
      <c r="I12" s="6"/>
      <c r="J12" s="6"/>
      <c r="K12" s="6"/>
      <c r="L12" s="6"/>
      <c r="M12" s="6"/>
      <c r="N12" s="6"/>
      <c r="O12" s="6"/>
      <c r="P12" s="7"/>
    </row>
    <row r="13" spans="2:16" ht="15.75" thickBo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2:16" ht="15.75" thickBot="1">
      <c r="B14" s="15" t="s">
        <v>1</v>
      </c>
      <c r="E14" s="3"/>
      <c r="F14" s="3"/>
      <c r="G14" s="15" t="s">
        <v>0</v>
      </c>
      <c r="I14" s="3"/>
      <c r="J14" s="3"/>
      <c r="K14" s="3"/>
      <c r="L14" s="15" t="s">
        <v>0</v>
      </c>
      <c r="M14" s="3"/>
      <c r="N14" s="3"/>
      <c r="O14" s="3"/>
      <c r="P14" s="4"/>
    </row>
    <row r="15" spans="2:16" ht="15">
      <c r="B15" s="5" t="s">
        <v>3</v>
      </c>
      <c r="C15" s="6"/>
      <c r="D15" s="6"/>
      <c r="E15" s="6"/>
      <c r="F15" s="6"/>
      <c r="G15" s="6" t="s">
        <v>3</v>
      </c>
      <c r="H15" s="6"/>
      <c r="I15" s="6"/>
      <c r="J15" s="6"/>
      <c r="K15" s="6"/>
      <c r="L15" s="6" t="s">
        <v>12</v>
      </c>
      <c r="M15" s="6"/>
      <c r="N15" s="6"/>
      <c r="O15" s="6"/>
      <c r="P15" s="7"/>
    </row>
    <row r="16" spans="2:16" ht="15">
      <c r="B16" s="5" t="s">
        <v>2</v>
      </c>
      <c r="C16" s="6"/>
      <c r="D16" s="6"/>
      <c r="E16" s="6"/>
      <c r="F16" s="6"/>
      <c r="G16" s="6" t="s">
        <v>2</v>
      </c>
      <c r="H16" s="6"/>
      <c r="I16" s="6"/>
      <c r="J16" s="6"/>
      <c r="K16" s="6"/>
      <c r="L16" s="6" t="s">
        <v>13</v>
      </c>
      <c r="M16" s="6"/>
      <c r="N16" s="6"/>
      <c r="O16" s="6"/>
      <c r="P16" s="7"/>
    </row>
    <row r="17" spans="2:16" ht="15">
      <c r="B17" s="5" t="s">
        <v>4</v>
      </c>
      <c r="C17" s="6"/>
      <c r="D17" s="6"/>
      <c r="E17" s="6"/>
      <c r="F17" s="6"/>
      <c r="G17" s="6" t="s">
        <v>4</v>
      </c>
      <c r="H17" s="6"/>
      <c r="I17" s="6"/>
      <c r="J17" s="6"/>
      <c r="K17" s="6"/>
      <c r="L17" s="6" t="s">
        <v>28</v>
      </c>
      <c r="M17" s="6"/>
      <c r="N17" s="6"/>
      <c r="O17" s="6"/>
      <c r="P17" s="7"/>
    </row>
    <row r="18" spans="2:16" ht="15">
      <c r="B18" s="5" t="s">
        <v>5</v>
      </c>
      <c r="C18" s="6"/>
      <c r="D18" s="6"/>
      <c r="E18" s="6"/>
      <c r="F18" s="6"/>
      <c r="G18" s="6" t="s">
        <v>5</v>
      </c>
      <c r="H18" s="6"/>
      <c r="I18" s="6"/>
      <c r="J18" s="6"/>
      <c r="K18" s="6"/>
      <c r="L18" s="6" t="s">
        <v>5</v>
      </c>
      <c r="M18" s="6"/>
      <c r="N18" s="6"/>
      <c r="O18" s="6"/>
      <c r="P18" s="7"/>
    </row>
    <row r="19" spans="2:16" ht="15">
      <c r="B19" s="8" t="s">
        <v>19</v>
      </c>
      <c r="C19" s="9"/>
      <c r="D19" s="9"/>
      <c r="E19" s="9"/>
      <c r="F19" s="9"/>
      <c r="G19" s="9" t="s">
        <v>19</v>
      </c>
      <c r="H19" s="9"/>
      <c r="I19" s="9"/>
      <c r="J19" s="9"/>
      <c r="K19" s="9"/>
      <c r="L19" s="9" t="s">
        <v>19</v>
      </c>
      <c r="M19" s="9"/>
      <c r="N19" s="9"/>
      <c r="O19" s="6"/>
      <c r="P19" s="7"/>
    </row>
    <row r="20" spans="2:16" ht="15">
      <c r="B20" s="5" t="s">
        <v>7</v>
      </c>
      <c r="C20" s="6"/>
      <c r="D20" s="6"/>
      <c r="E20" s="6"/>
      <c r="F20" s="6"/>
      <c r="G20" s="6" t="s">
        <v>7</v>
      </c>
      <c r="H20" s="6"/>
      <c r="I20" s="6"/>
      <c r="J20" s="6"/>
      <c r="K20" s="6"/>
      <c r="L20" s="6" t="s">
        <v>7</v>
      </c>
      <c r="M20" s="6"/>
      <c r="N20" s="6"/>
      <c r="O20" s="6"/>
      <c r="P20" s="7"/>
    </row>
    <row r="21" spans="2:16" ht="1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2:16" ht="15">
      <c r="B22" s="5" t="s">
        <v>20</v>
      </c>
      <c r="C22" s="6"/>
      <c r="D22" s="6"/>
      <c r="E22" s="6"/>
      <c r="F22" s="6"/>
      <c r="G22" s="6" t="s">
        <v>21</v>
      </c>
      <c r="H22" s="6"/>
      <c r="I22" s="6"/>
      <c r="J22" s="10" t="s">
        <v>22</v>
      </c>
      <c r="K22" s="6"/>
      <c r="L22" s="6" t="s">
        <v>26</v>
      </c>
      <c r="M22" s="6"/>
      <c r="N22" s="6"/>
      <c r="O22" s="10" t="s">
        <v>27</v>
      </c>
      <c r="P22" s="7"/>
    </row>
    <row r="23" spans="2:16" ht="15">
      <c r="B23" s="5" t="s">
        <v>9</v>
      </c>
      <c r="C23" s="6"/>
      <c r="D23" s="6"/>
      <c r="E23" s="6"/>
      <c r="F23" s="6"/>
      <c r="G23" s="6" t="s">
        <v>11</v>
      </c>
      <c r="H23" s="6"/>
      <c r="I23" s="6"/>
      <c r="J23" s="6"/>
      <c r="K23" s="6"/>
      <c r="L23" s="6" t="s">
        <v>11</v>
      </c>
      <c r="M23" s="6"/>
      <c r="N23" s="6"/>
      <c r="O23" s="6"/>
      <c r="P23" s="7"/>
    </row>
    <row r="24" spans="2:16" ht="1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2:16" ht="15.75" thickBo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6"/>
  <sheetViews>
    <sheetView showGridLines="0" showRowColHeaders="0" tabSelected="1" zoomScalePageLayoutView="0" workbookViewId="0" topLeftCell="A1">
      <selection activeCell="L9" sqref="L9"/>
    </sheetView>
  </sheetViews>
  <sheetFormatPr defaultColWidth="9.140625" defaultRowHeight="15"/>
  <sheetData>
    <row r="4" ht="23.25">
      <c r="B4" s="25" t="s">
        <v>43</v>
      </c>
    </row>
    <row r="6" spans="2:15" ht="23.25">
      <c r="B6" s="22" t="s">
        <v>24</v>
      </c>
      <c r="C6" s="1"/>
      <c r="D6" s="1"/>
      <c r="E6" s="1"/>
      <c r="F6" s="1"/>
      <c r="G6" s="1"/>
      <c r="H6" s="1"/>
      <c r="I6" s="22" t="s">
        <v>25</v>
      </c>
      <c r="J6" s="1"/>
      <c r="K6" s="1"/>
      <c r="L6" s="1"/>
      <c r="M6" s="1"/>
      <c r="N6" s="1"/>
      <c r="O6" s="1"/>
    </row>
    <row r="7" spans="2:15" ht="15">
      <c r="B7" s="1" t="s">
        <v>15</v>
      </c>
      <c r="C7" s="1"/>
      <c r="D7" s="1"/>
      <c r="E7" s="16">
        <v>600</v>
      </c>
      <c r="F7" s="2" t="s">
        <v>32</v>
      </c>
      <c r="G7" s="1"/>
      <c r="H7" s="1"/>
      <c r="I7" s="1" t="s">
        <v>15</v>
      </c>
      <c r="J7" s="1"/>
      <c r="K7" s="1"/>
      <c r="L7" s="16">
        <v>400</v>
      </c>
      <c r="M7" s="2" t="s">
        <v>32</v>
      </c>
      <c r="N7" s="1"/>
      <c r="O7" s="1"/>
    </row>
    <row r="8" spans="2:15" ht="15">
      <c r="B8" s="1" t="s">
        <v>16</v>
      </c>
      <c r="C8" s="1"/>
      <c r="D8" s="1"/>
      <c r="E8" s="16">
        <v>1350</v>
      </c>
      <c r="F8" s="2" t="s">
        <v>32</v>
      </c>
      <c r="G8" s="1"/>
      <c r="H8" s="1"/>
      <c r="I8" s="1" t="s">
        <v>16</v>
      </c>
      <c r="J8" s="1"/>
      <c r="K8" s="1"/>
      <c r="L8" s="16">
        <v>1450</v>
      </c>
      <c r="M8" s="2" t="s">
        <v>32</v>
      </c>
      <c r="N8" s="1"/>
      <c r="O8" s="1"/>
    </row>
    <row r="9" spans="2:15" ht="15">
      <c r="B9" s="1" t="s">
        <v>31</v>
      </c>
      <c r="C9" s="1"/>
      <c r="D9" s="1"/>
      <c r="E9" s="16">
        <v>0.57</v>
      </c>
      <c r="F9" s="1"/>
      <c r="G9" s="1"/>
      <c r="H9" s="1"/>
      <c r="I9" s="1" t="s">
        <v>31</v>
      </c>
      <c r="J9" s="1"/>
      <c r="K9" s="1"/>
      <c r="L9" s="16">
        <v>0.7</v>
      </c>
      <c r="M9" s="1" t="s">
        <v>36</v>
      </c>
      <c r="N9" s="24">
        <f>E9*1.14</f>
        <v>0.6497999999999999</v>
      </c>
      <c r="O9" s="24">
        <f>E9*1.3</f>
        <v>0.741</v>
      </c>
    </row>
    <row r="10" spans="2:15" ht="15">
      <c r="B10" s="1" t="s">
        <v>33</v>
      </c>
      <c r="C10" s="1"/>
      <c r="D10" s="1"/>
      <c r="E10" s="16">
        <v>90</v>
      </c>
      <c r="F10" s="2" t="s">
        <v>40</v>
      </c>
      <c r="G10" s="1"/>
      <c r="H10" s="1"/>
      <c r="I10" s="1" t="s">
        <v>33</v>
      </c>
      <c r="J10" s="1"/>
      <c r="K10" s="1"/>
      <c r="L10" s="16">
        <v>84</v>
      </c>
      <c r="M10" s="2" t="s">
        <v>40</v>
      </c>
      <c r="N10" s="1"/>
      <c r="O10" s="1"/>
    </row>
    <row r="11" spans="2:15" ht="15">
      <c r="B11" s="1" t="s">
        <v>30</v>
      </c>
      <c r="C11" s="1"/>
      <c r="D11" s="1"/>
      <c r="E11" s="16">
        <v>2</v>
      </c>
      <c r="F11" s="1" t="s">
        <v>34</v>
      </c>
      <c r="G11" s="1"/>
      <c r="H11" s="1"/>
      <c r="I11" s="1" t="s">
        <v>30</v>
      </c>
      <c r="J11" s="1"/>
      <c r="K11" s="1"/>
      <c r="L11" s="16">
        <v>3</v>
      </c>
      <c r="M11" s="1" t="s">
        <v>34</v>
      </c>
      <c r="N11" s="1"/>
      <c r="O11" s="1"/>
    </row>
    <row r="12" spans="2:15" ht="15">
      <c r="B12" s="1" t="s">
        <v>17</v>
      </c>
      <c r="C12" s="1"/>
      <c r="D12" s="1"/>
      <c r="E12" s="17">
        <f>((E8*(1-E11*0.01)*E10*0.01)-(E8-E7)*E9)/E7</f>
        <v>1.272</v>
      </c>
      <c r="F12" s="2" t="s">
        <v>18</v>
      </c>
      <c r="G12" s="1"/>
      <c r="H12" s="1"/>
      <c r="I12" s="1" t="s">
        <v>17</v>
      </c>
      <c r="J12" s="1"/>
      <c r="K12" s="1"/>
      <c r="L12" s="17">
        <f>((L8*(1-L11*0.01)*L10*0.01)-(L8-L7)*L9)/L7</f>
        <v>1.1161500000000002</v>
      </c>
      <c r="M12" s="2" t="s">
        <v>18</v>
      </c>
      <c r="N12" s="1"/>
      <c r="O12" s="1"/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8"/>
      <c r="M13" s="1"/>
      <c r="N13" s="1"/>
      <c r="O13" s="1"/>
    </row>
    <row r="14" spans="2:15" ht="15">
      <c r="B14" s="1"/>
      <c r="C14" s="1"/>
      <c r="D14" s="1"/>
      <c r="E14" s="1"/>
      <c r="F14" s="1"/>
      <c r="G14" s="1"/>
      <c r="H14" s="1"/>
      <c r="I14" s="1" t="s">
        <v>35</v>
      </c>
      <c r="J14" s="1"/>
      <c r="K14" s="1"/>
      <c r="L14" s="19">
        <f>(E12-L12)*100</f>
        <v>15.584999999999983</v>
      </c>
      <c r="M14" s="2" t="s">
        <v>39</v>
      </c>
      <c r="N14" s="1"/>
      <c r="O14" s="1"/>
    </row>
    <row r="15" spans="2:15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20"/>
      <c r="M15" s="1"/>
      <c r="N15" s="1"/>
      <c r="O15" s="1"/>
    </row>
    <row r="16" spans="2:15" ht="15">
      <c r="B16" s="1"/>
      <c r="C16" s="1"/>
      <c r="D16" s="1"/>
      <c r="E16" s="1"/>
      <c r="F16" s="1"/>
      <c r="G16" s="1"/>
      <c r="H16" s="1"/>
      <c r="I16" s="1" t="s">
        <v>38</v>
      </c>
      <c r="J16" s="1"/>
      <c r="K16" s="1"/>
      <c r="L16" s="19">
        <f>(I26-J26)*100</f>
        <v>5.714285714285716</v>
      </c>
      <c r="M16" s="2" t="s">
        <v>40</v>
      </c>
      <c r="N16" s="1"/>
      <c r="O16" s="1"/>
    </row>
    <row r="17" spans="2:15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ht="15">
      <c r="I18" t="s">
        <v>42</v>
      </c>
    </row>
    <row r="19" ht="15">
      <c r="I19" t="s">
        <v>37</v>
      </c>
    </row>
    <row r="20" ht="15">
      <c r="I20" s="23" t="s">
        <v>41</v>
      </c>
    </row>
    <row r="23" spans="9:11" ht="15">
      <c r="I23" s="21">
        <f>(E10*0.01)/0.63</f>
        <v>1.4285714285714286</v>
      </c>
      <c r="J23" s="21">
        <f>L8*0.59*I23</f>
        <v>1222.142857142857</v>
      </c>
      <c r="K23" s="21">
        <f>E8*E10*0.01</f>
        <v>1215</v>
      </c>
    </row>
    <row r="24" spans="9:11" ht="15">
      <c r="I24" s="21">
        <f>E8*0.63</f>
        <v>850.5</v>
      </c>
      <c r="J24" s="21">
        <f>E8*0.59</f>
        <v>796.5</v>
      </c>
      <c r="K24" s="21"/>
    </row>
    <row r="25" spans="9:11" ht="15">
      <c r="I25" s="21">
        <f>I23*I24</f>
        <v>1215</v>
      </c>
      <c r="J25" s="21">
        <f>I23*J24</f>
        <v>1137.857142857143</v>
      </c>
      <c r="K25" s="21"/>
    </row>
    <row r="26" spans="9:11" ht="15">
      <c r="I26" s="21">
        <f>E10*0.01</f>
        <v>0.9</v>
      </c>
      <c r="J26" s="21">
        <f>J25/E8</f>
        <v>0.8428571428571429</v>
      </c>
      <c r="K26" s="21"/>
    </row>
  </sheetData>
  <sheetProtection password="86A6" sheet="1"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Garland RJ Dahlke</dc:creator>
  <cp:keywords/>
  <dc:description/>
  <cp:lastModifiedBy>Garland RJ Dahlke</cp:lastModifiedBy>
  <dcterms:created xsi:type="dcterms:W3CDTF">2010-06-03T15:08:13Z</dcterms:created>
  <dcterms:modified xsi:type="dcterms:W3CDTF">2010-09-09T20:03:05Z</dcterms:modified>
  <cp:category/>
  <cp:version/>
  <cp:contentType/>
  <cp:contentStatus/>
</cp:coreProperties>
</file>